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ad2ddab46709ef/Documents/Training/CRA/"/>
    </mc:Choice>
  </mc:AlternateContent>
  <xr:revisionPtr revIDLastSave="2" documentId="8_{77ECF7B5-BC67-4A19-8933-BABC52B0EAF4}" xr6:coauthVersionLast="47" xr6:coauthVersionMax="47" xr10:uidLastSave="{92F45C72-E689-4425-8FF6-F6405CCFBD92}"/>
  <bookViews>
    <workbookView xWindow="6630" yWindow="280" windowWidth="26740" windowHeight="20880" xr2:uid="{56C0D0AD-4F15-4E3F-ADAE-9A0967CED9E5}"/>
  </bookViews>
  <sheets>
    <sheet name="มูลค่าสินทรัพย์ถาวร" sheetId="1" r:id="rId1"/>
    <sheet name="ต้นทุนและผลตอบแทนของผักผสมผสาน" sheetId="2" r:id="rId2"/>
    <sheet name="ต้นทุนผลตอบแทนต่อไร่" sheetId="3" r:id="rId3"/>
    <sheet name="ตัวชี้วัด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F2" i="1"/>
  <c r="G2" i="1" s="1"/>
  <c r="H2" i="1" s="1"/>
  <c r="B12" i="4"/>
  <c r="B19" i="4" l="1"/>
  <c r="B17" i="4"/>
  <c r="B14" i="4"/>
  <c r="B15" i="4" s="1"/>
  <c r="B7" i="4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C17" i="3"/>
  <c r="B18" i="3"/>
  <c r="B19" i="3"/>
  <c r="B20" i="3"/>
  <c r="C20" i="3"/>
  <c r="D20" i="3"/>
  <c r="B21" i="3"/>
  <c r="C21" i="3"/>
  <c r="D21" i="3"/>
  <c r="B22" i="3"/>
  <c r="B23" i="3"/>
  <c r="B25" i="3"/>
  <c r="C25" i="3"/>
  <c r="D25" i="3"/>
  <c r="B26" i="3"/>
  <c r="C26" i="3"/>
  <c r="D26" i="3"/>
  <c r="B27" i="3"/>
  <c r="C27" i="3"/>
  <c r="D27" i="3"/>
  <c r="B16" i="2"/>
  <c r="D16" i="2" s="1"/>
  <c r="B14" i="1"/>
  <c r="M18" i="2"/>
  <c r="C25" i="2"/>
  <c r="C27" i="2" s="1"/>
  <c r="B25" i="2"/>
  <c r="D21" i="2"/>
  <c r="I4" i="1"/>
  <c r="I5" i="1"/>
  <c r="I6" i="1"/>
  <c r="I7" i="1"/>
  <c r="I8" i="1"/>
  <c r="I9" i="1"/>
  <c r="I3" i="1"/>
  <c r="B20" i="2"/>
  <c r="D20" i="2" s="1"/>
  <c r="C9" i="2"/>
  <c r="C7" i="2"/>
  <c r="J11" i="2"/>
  <c r="B6" i="2" s="1"/>
  <c r="C5" i="2"/>
  <c r="F4" i="1"/>
  <c r="G4" i="1" s="1"/>
  <c r="F5" i="1"/>
  <c r="G5" i="1" s="1"/>
  <c r="F6" i="1"/>
  <c r="G6" i="1" s="1"/>
  <c r="F7" i="1"/>
  <c r="G7" i="1" s="1"/>
  <c r="F8" i="1"/>
  <c r="G8" i="1" s="1"/>
  <c r="K33" i="2"/>
  <c r="B13" i="2" s="1"/>
  <c r="K34" i="2"/>
  <c r="B15" i="2" s="1"/>
  <c r="K32" i="2"/>
  <c r="B14" i="2" s="1"/>
  <c r="K23" i="2"/>
  <c r="K24" i="2"/>
  <c r="K25" i="2"/>
  <c r="K26" i="2"/>
  <c r="K27" i="2"/>
  <c r="H29" i="2" s="1"/>
  <c r="C11" i="2" s="1"/>
  <c r="D11" i="2" s="1"/>
  <c r="K22" i="2"/>
  <c r="H7" i="1" l="1"/>
  <c r="B19" i="2"/>
  <c r="D25" i="2"/>
  <c r="H6" i="1"/>
  <c r="H5" i="1"/>
  <c r="H8" i="1"/>
  <c r="H4" i="1"/>
  <c r="F3" i="1"/>
  <c r="K35" i="2"/>
  <c r="B27" i="2"/>
  <c r="D27" i="2" s="1"/>
  <c r="D5" i="2"/>
  <c r="J11" i="1"/>
  <c r="J13" i="1" s="1"/>
  <c r="B17" i="2" s="1"/>
  <c r="F9" i="1"/>
  <c r="D15" i="2"/>
  <c r="D14" i="2"/>
  <c r="D13" i="2"/>
  <c r="H17" i="2"/>
  <c r="D7" i="2" s="1"/>
  <c r="D9" i="2"/>
  <c r="D17" i="2" l="1"/>
  <c r="D17" i="3" s="1"/>
  <c r="B17" i="3"/>
  <c r="G3" i="1"/>
  <c r="H3" i="1" s="1"/>
  <c r="G9" i="1"/>
  <c r="H9" i="1" s="1"/>
  <c r="D6" i="2"/>
  <c r="J12" i="1"/>
  <c r="I11" i="1"/>
  <c r="I12" i="1" s="1"/>
  <c r="I13" i="1" s="1"/>
  <c r="C23" i="2" s="1"/>
  <c r="C23" i="3" s="1"/>
  <c r="B3" i="2"/>
  <c r="B3" i="3" s="1"/>
  <c r="D23" i="2" l="1"/>
  <c r="D23" i="3" s="1"/>
  <c r="C18" i="2"/>
  <c r="G11" i="1"/>
  <c r="H11" i="1" s="1"/>
  <c r="C22" i="2" s="1"/>
  <c r="B24" i="2"/>
  <c r="B24" i="3" s="1"/>
  <c r="B4" i="4" s="1"/>
  <c r="C19" i="2" l="1"/>
  <c r="C19" i="3" s="1"/>
  <c r="C22" i="3"/>
  <c r="C3" i="2"/>
  <c r="C3" i="3" s="1"/>
  <c r="C18" i="3"/>
  <c r="D19" i="2"/>
  <c r="D19" i="3" s="1"/>
  <c r="B2" i="4" s="1"/>
  <c r="D22" i="2"/>
  <c r="D22" i="3" s="1"/>
  <c r="C29" i="2"/>
  <c r="D18" i="2"/>
  <c r="D18" i="3" s="1"/>
  <c r="D3" i="2"/>
  <c r="D3" i="3" s="1"/>
  <c r="B1" i="4" s="1"/>
  <c r="D29" i="2" l="1"/>
  <c r="C29" i="3"/>
  <c r="B8" i="4"/>
  <c r="B3" i="4"/>
  <c r="C24" i="2"/>
  <c r="C24" i="3" s="1"/>
  <c r="D24" i="2"/>
  <c r="C30" i="2"/>
  <c r="D30" i="2" l="1"/>
  <c r="C30" i="3"/>
  <c r="E16" i="2"/>
  <c r="D24" i="3"/>
  <c r="B9" i="4"/>
  <c r="B11" i="4" s="1"/>
  <c r="B10" i="4"/>
  <c r="B23" i="4"/>
  <c r="B13" i="4"/>
  <c r="C31" i="2"/>
  <c r="E11" i="2"/>
  <c r="E19" i="2"/>
  <c r="E21" i="2"/>
  <c r="E18" i="2"/>
  <c r="E17" i="2"/>
  <c r="E15" i="2"/>
  <c r="E14" i="2"/>
  <c r="E5" i="2"/>
  <c r="E13" i="2"/>
  <c r="E9" i="2"/>
  <c r="E23" i="2"/>
  <c r="E3" i="2"/>
  <c r="E22" i="2"/>
  <c r="E20" i="2"/>
  <c r="E24" i="2"/>
  <c r="E6" i="2"/>
  <c r="E7" i="2"/>
  <c r="D31" i="2" l="1"/>
  <c r="C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Suwanna Sayruamyat</author>
  </authors>
  <commentList>
    <comment ref="B9" authorId="0" shapeId="0" xr:uid="{05325E0C-BBE8-4820-8ADD-97A1C619E1B9}">
      <text>
        <r>
          <rPr>
            <b/>
            <sz val="9"/>
            <color indexed="81"/>
            <rFont val="Tahoma"/>
            <family val="2"/>
          </rPr>
          <t>Suwanna Sayruamyat:</t>
        </r>
        <r>
          <rPr>
            <sz val="9"/>
            <color indexed="81"/>
            <rFont val="Tahoma"/>
            <family val="2"/>
          </rPr>
          <t xml:space="preserve">
ทั้งระบบหรือแค่ชุดควบคุม
</t>
        </r>
      </text>
    </comment>
  </commentList>
</comments>
</file>

<file path=xl/sharedStrings.xml><?xml version="1.0" encoding="utf-8"?>
<sst xmlns="http://schemas.openxmlformats.org/spreadsheetml/2006/main" count="207" uniqueCount="136">
  <si>
    <t>รายการ</t>
  </si>
  <si>
    <t>มูลค่าสินทรัพย์</t>
  </si>
  <si>
    <t>อายุการใช้งาน</t>
  </si>
  <si>
    <t>มูลค่าซาก</t>
  </si>
  <si>
    <t>สัดส่วนการใช้งาน</t>
  </si>
  <si>
    <t>ค่าเสื่อมราคาต่อปี</t>
  </si>
  <si>
    <t>เงินสด</t>
  </si>
  <si>
    <t>ไม่เงินสด</t>
  </si>
  <si>
    <t>ทั้งหมด</t>
  </si>
  <si>
    <t>บาท/ไร่/รอบ</t>
  </si>
  <si>
    <t>ต้นทุนผันแปร</t>
  </si>
  <si>
    <t>บาท/ฟาร์ม/รอบ</t>
  </si>
  <si>
    <t>1.1.ค่าวัสดุทางการเกษตร</t>
  </si>
  <si>
    <t>ค่าเมล็ดพันธุ์</t>
  </si>
  <si>
    <t>ค่าสารเคมี</t>
  </si>
  <si>
    <t>1.2 แรงงาน</t>
  </si>
  <si>
    <t>แรงงานครัวเรือน</t>
  </si>
  <si>
    <t>แรงงานจ้าง</t>
  </si>
  <si>
    <t>ต้นทุนคงที่</t>
  </si>
  <si>
    <t>2.2 ค่าภาษี</t>
  </si>
  <si>
    <t>2.3 ค่าเสื่อมอุปกรณ์และโรงเรือน</t>
  </si>
  <si>
    <t>2.4 ค่าเสียโอกาสเงินทุนระยะยาว</t>
  </si>
  <si>
    <t>ค่าเสียโอกาสในการลงทุนระยะยาว</t>
  </si>
  <si>
    <t>ต้นทุนทั้งหมด</t>
  </si>
  <si>
    <t>รายได้ผลผลิต (ผลผลิต*ราคา)</t>
  </si>
  <si>
    <t>รายได้รวมทั้งหมด</t>
  </si>
  <si>
    <t>ผลตอบแทน</t>
  </si>
  <si>
    <t>รายได้เหนือต้นทุนเงินสด</t>
  </si>
  <si>
    <t>รายได้เหนือต้นทุนผันแปร</t>
  </si>
  <si>
    <t>ร้อยละ</t>
  </si>
  <si>
    <t>กำไรสุทธิ</t>
  </si>
  <si>
    <t>พื้นที่การผลิต</t>
  </si>
  <si>
    <t>ไร่</t>
  </si>
  <si>
    <t>จำนวนรอบการปลูก</t>
  </si>
  <si>
    <t>รอบต่อปี</t>
  </si>
  <si>
    <t>รายได้จากผลพลอยได้</t>
  </si>
  <si>
    <t>ปุ๋ยเคมี</t>
  </si>
  <si>
    <t>kg/ไร่/รอบ</t>
  </si>
  <si>
    <t>ปุ๋ยอินทรีย์</t>
  </si>
  <si>
    <t>ราคา (บาท/กก.)</t>
  </si>
  <si>
    <t>ค่าปุ๋ยหมักบำรุงดิน</t>
  </si>
  <si>
    <t>รวมเงิน</t>
  </si>
  <si>
    <t>ค่าปุ๋ยสูตร</t>
  </si>
  <si>
    <t>รวม</t>
  </si>
  <si>
    <t>ค่าสารชีวภัณฑ์</t>
  </si>
  <si>
    <t>จำนวนวัน</t>
  </si>
  <si>
    <t>วันทำงาน</t>
  </si>
  <si>
    <t>ค่าจ้างแรงงานท้องถิ่น</t>
  </si>
  <si>
    <t>บาท/วัน</t>
  </si>
  <si>
    <t>บาท</t>
  </si>
  <si>
    <t>แรงงานจ้างรายวัน</t>
  </si>
  <si>
    <t>แรงงานจ้างเหมา</t>
  </si>
  <si>
    <t>บาท/ไร่</t>
  </si>
  <si>
    <t>อัตราดอกเบี้ย</t>
  </si>
  <si>
    <t>ต่อปี</t>
  </si>
  <si>
    <t>ต่อรอบ</t>
  </si>
  <si>
    <t>ค่าซ่อมบำรุง</t>
  </si>
  <si>
    <t>เก็บเกี่ยว</t>
  </si>
  <si>
    <t>สารต่างๆ</t>
  </si>
  <si>
    <t>สารเคมี</t>
  </si>
  <si>
    <t>สารชีวภัณฑ์</t>
  </si>
  <si>
    <t>2.1 ค่าเช่า/ใช้ประโยชน์จากที่ดิน</t>
  </si>
  <si>
    <t>ค่าใช้ประโยชน์</t>
  </si>
  <si>
    <t>ค่าภาษีที่ดิน</t>
  </si>
  <si>
    <t>ผลผลิต</t>
  </si>
  <si>
    <t>กก./ไร่/รอบ</t>
  </si>
  <si>
    <t>บาท/กก.</t>
  </si>
  <si>
    <t>ปุ๋ยเกร็ด</t>
  </si>
  <si>
    <t>CaO</t>
  </si>
  <si>
    <t>15-0-0</t>
  </si>
  <si>
    <t>15-15-15</t>
  </si>
  <si>
    <t>ปุ๋ยอินทรีย์ผสมมูลค้างคาว</t>
  </si>
  <si>
    <t>ขุยมะพร้าว</t>
  </si>
  <si>
    <t>กิจกรรม</t>
  </si>
  <si>
    <t>จำนวนคน</t>
  </si>
  <si>
    <t>จำนวนชั่วโมง/วัน</t>
  </si>
  <si>
    <t>เพาะกล้า</t>
  </si>
  <si>
    <t>เตรียมแปลง</t>
  </si>
  <si>
    <t>ปลูก</t>
  </si>
  <si>
    <t>ดูแล</t>
  </si>
  <si>
    <t>ขาย</t>
  </si>
  <si>
    <t>ค่าจ้าง บาท/วัน</t>
  </si>
  <si>
    <t>รวมเป็นเงิน</t>
  </si>
  <si>
    <t>ค่าใช้จ่ายอื่น ๆ</t>
  </si>
  <si>
    <t>ค่าอินเตอร์เน็ด</t>
  </si>
  <si>
    <t>บาท/ปี</t>
  </si>
  <si>
    <t>ค่าไฟ</t>
  </si>
  <si>
    <t>บาท/เดือน</t>
  </si>
  <si>
    <t>ค่าน้ำ</t>
  </si>
  <si>
    <t>ระยะสั้น</t>
  </si>
  <si>
    <t>เงินกู้</t>
  </si>
  <si>
    <t xml:space="preserve">  เตรียมแปลง</t>
  </si>
  <si>
    <t xml:space="preserve">  เพาะกล้า</t>
  </si>
  <si>
    <t xml:space="preserve">  ปลูก</t>
  </si>
  <si>
    <t>ปุ๋ยหมัก</t>
  </si>
  <si>
    <t>ค่าเสื่อมราคาต่อผักต่อปี</t>
  </si>
  <si>
    <t>ค่าเสื่อมราคาต่อรอบ</t>
  </si>
  <si>
    <t>AIV สำหรับผักต่อปี</t>
  </si>
  <si>
    <t>1.3 ค่าใช้จ่ายอื่นๆ (ค่าน้ำ ค่าไฟ อินเตอร์เน็ต</t>
  </si>
  <si>
    <t>ปริมาณผลผลิต</t>
  </si>
  <si>
    <t>ปริมาณผลผลิตขาย</t>
  </si>
  <si>
    <t>ปริมาณผลผลิตคงค้าง</t>
  </si>
  <si>
    <t>ปริมาณผลผลิตคัดทิ้ง</t>
  </si>
  <si>
    <t>1.4 ค่าบำรุงรักษา</t>
  </si>
  <si>
    <t>1.5 ค่าเสียโอกาสเงินทุนระยะสั้น</t>
  </si>
  <si>
    <t>ราคาขายส่ง</t>
  </si>
  <si>
    <t>ราคาขายปลีก</t>
  </si>
  <si>
    <t>ราคาเฉลี่ย</t>
  </si>
  <si>
    <t>ผักสลัด</t>
  </si>
  <si>
    <t>ชนิด</t>
  </si>
  <si>
    <t>สัดส่วน</t>
  </si>
  <si>
    <t>บาท/รอบ</t>
  </si>
  <si>
    <t xml:space="preserve">1. ต้นทุนผันแปร (บาทต่อไร่) </t>
  </si>
  <si>
    <t>2. ต้นทุนคงที่ (บาทต่อไร่)</t>
  </si>
  <si>
    <t>3. ต้นทุนทั้งหมด (บาทต่อไร่) =1+2</t>
  </si>
  <si>
    <t>4. ต้นทุนเงินสด (บาทต่อไร่)</t>
  </si>
  <si>
    <t>5. ผลผลิตต่อไร่เฉลี่ย (กก.ต่อไร่) (ประสิทธิภาพการใช้ที่ดิน)</t>
  </si>
  <si>
    <t>กรอก</t>
  </si>
  <si>
    <t>6. ราคาเฉลี่ย (บาทต่อกก.)</t>
  </si>
  <si>
    <t>7. รายได้ (บาทต่อไร่) =5*6</t>
  </si>
  <si>
    <t>8. รายได้สุทธิ (รายได้-ต้นทุนผันแปร) (บาทต่อไร่) =7-1</t>
  </si>
  <si>
    <t>9. กำไร (รายได้-ต้นทุนทั้งหมด) (บาทต่อไร่) =7-3</t>
  </si>
  <si>
    <t>10. สัดส่วนรายได้ต่อต้นทุนการผลิต = 7/3</t>
  </si>
  <si>
    <t>11 ROI= 9/1</t>
  </si>
  <si>
    <t>12.  จำนวนวันงานของแรงงานครัวเรือน (วัน)</t>
  </si>
  <si>
    <t>13 ผลิตภาพแรงงาน = รายได้สุทธิ/จำนวนวันงาน  =8/12</t>
  </si>
  <si>
    <t>14. รายได้สุทธิที่ทำให้ผลิตภาพแรงงานเท่ากับค่าจ้างขั้นต่ำ 400 บาทต่อวัน ภายใต้วันทำงานเท่าปัจจุบัน =400*12</t>
  </si>
  <si>
    <t>15. ผลผลิตต่อไร่ที่ทำให้ผลิตภาพแรงงานเท่ากับค่าจ้างขั้นต่ำ 400 บาทต่อวัน ภายใต้ราคาเท่าปัจจุบัน =15/6</t>
  </si>
  <si>
    <t>18. ปริมาณการใช้ปุ๋ย (กก.ต่อไร่)</t>
  </si>
  <si>
    <t>19. ประสิทธิภาพการใช้ปุ๋ย = ผลผลิตต่อไร่/ปริมาณการใช้ปุ๋ย =5/18</t>
  </si>
  <si>
    <t>20  ปริมาณการใช้น้ำต่อฤดูกาลผลิต (ลูกบาศก์เมตร</t>
  </si>
  <si>
    <t>21. ประสิทธิภาพการใช้น้ำ= ผลผลิตต่อไร่/ปริมาณการใช้น้ำ =5/20</t>
  </si>
  <si>
    <t>22.  ค่าใช้จ่ายลงทุนเทคโลยีเริ่มแรก (ค่าวัสดุอุปกรณ์) ต่อปี (บาท)</t>
  </si>
  <si>
    <t>23    สัดส่วนรายได้สุทธิต่อปี/ต้นทุนการใช้เทคโนโลยี =8/22</t>
  </si>
  <si>
    <t xml:space="preserve">      ตัวอย่างเทคโนโลยีที่ 1: ระบบน้ำอัจฉริยะ</t>
  </si>
  <si>
    <t xml:space="preserve">         ระบบน้ำอัจฉริยะ/อายุการใช้งาน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</si>
</sst>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.0_-;\-* #,##0.0_-;_-* &quot;-&quot;?_-;_-@_-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FFFF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hadow/>
      <sz val="18"/>
      <color rgb="FF000000"/>
      <name val="TH SarabunPSK"/>
      <family val="2"/>
    </font>
    <font>
      <b/>
      <sz val="18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847D"/>
        <bgColor indexed="64"/>
      </patternFill>
    </fill>
    <fill>
      <patternFill patternType="solid">
        <fgColor rgb="FFE7EDEC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77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1" xfId="0" applyBorder="1"/>
    <xf numFmtId="43" fontId="0" fillId="0" borderId="1" xfId="0" applyNumberFormat="1" applyBorder="1"/>
    <xf numFmtId="43" fontId="0" fillId="0" borderId="1" xfId="1" applyFont="1" applyBorder="1"/>
    <xf numFmtId="0" fontId="6" fillId="0" borderId="0" xfId="0" applyFon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164" fontId="0" fillId="2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0" xfId="0" applyFill="1"/>
    <xf numFmtId="0" fontId="2" fillId="0" borderId="0" xfId="0" applyFont="1"/>
    <xf numFmtId="0" fontId="5" fillId="7" borderId="0" xfId="0" applyFont="1" applyFill="1"/>
    <xf numFmtId="0" fontId="0" fillId="0" borderId="0" xfId="0" applyAlignment="1">
      <alignment horizontal="center"/>
    </xf>
    <xf numFmtId="0" fontId="6" fillId="8" borderId="0" xfId="0" applyFont="1" applyFill="1"/>
    <xf numFmtId="165" fontId="0" fillId="0" borderId="0" xfId="0" applyNumberFormat="1"/>
    <xf numFmtId="165" fontId="0" fillId="0" borderId="0" xfId="1" applyNumberFormat="1" applyFont="1"/>
    <xf numFmtId="165" fontId="0" fillId="4" borderId="0" xfId="1" applyNumberFormat="1" applyFont="1" applyFill="1"/>
    <xf numFmtId="165" fontId="0" fillId="4" borderId="0" xfId="0" applyNumberFormat="1" applyFill="1"/>
    <xf numFmtId="165" fontId="6" fillId="0" borderId="0" xfId="0" applyNumberFormat="1" applyFont="1"/>
    <xf numFmtId="165" fontId="0" fillId="2" borderId="0" xfId="1" applyNumberFormat="1" applyFont="1" applyFill="1"/>
    <xf numFmtId="165" fontId="0" fillId="2" borderId="0" xfId="0" applyNumberFormat="1" applyFill="1"/>
    <xf numFmtId="165" fontId="0" fillId="5" borderId="0" xfId="0" applyNumberFormat="1" applyFill="1"/>
    <xf numFmtId="0" fontId="6" fillId="9" borderId="0" xfId="0" applyFont="1" applyFill="1"/>
    <xf numFmtId="0" fontId="0" fillId="9" borderId="0" xfId="0" applyFill="1"/>
    <xf numFmtId="43" fontId="0" fillId="9" borderId="0" xfId="1" applyFont="1" applyFill="1"/>
    <xf numFmtId="165" fontId="0" fillId="9" borderId="0" xfId="0" applyNumberFormat="1" applyFill="1"/>
    <xf numFmtId="165" fontId="0" fillId="9" borderId="0" xfId="1" applyNumberFormat="1" applyFont="1" applyFill="1"/>
    <xf numFmtId="43" fontId="10" fillId="9" borderId="0" xfId="1" applyFont="1" applyFill="1"/>
    <xf numFmtId="165" fontId="10" fillId="9" borderId="0" xfId="1" applyNumberFormat="1" applyFont="1" applyFill="1"/>
    <xf numFmtId="165" fontId="10" fillId="9" borderId="0" xfId="0" applyNumberFormat="1" applyFont="1" applyFill="1"/>
    <xf numFmtId="165" fontId="12" fillId="0" borderId="0" xfId="2" applyNumberFormat="1" applyFont="1" applyFill="1"/>
    <xf numFmtId="0" fontId="11" fillId="10" borderId="0" xfId="0" applyFont="1" applyFill="1"/>
    <xf numFmtId="0" fontId="0" fillId="11" borderId="0" xfId="0" applyFill="1" applyAlignment="1">
      <alignment horizontal="center"/>
    </xf>
    <xf numFmtId="0" fontId="0" fillId="11" borderId="0" xfId="0" applyFill="1"/>
    <xf numFmtId="3" fontId="0" fillId="11" borderId="0" xfId="0" applyNumberFormat="1" applyFill="1"/>
    <xf numFmtId="43" fontId="0" fillId="11" borderId="0" xfId="1" applyFont="1" applyFill="1"/>
    <xf numFmtId="0" fontId="7" fillId="11" borderId="0" xfId="0" applyFont="1" applyFill="1" applyAlignment="1">
      <alignment horizontal="center"/>
    </xf>
    <xf numFmtId="10" fontId="0" fillId="11" borderId="0" xfId="0" applyNumberFormat="1" applyFill="1"/>
    <xf numFmtId="0" fontId="1" fillId="0" borderId="0" xfId="0" applyFont="1"/>
    <xf numFmtId="164" fontId="0" fillId="0" borderId="0" xfId="0" applyNumberFormat="1" applyAlignment="1">
      <alignment horizontal="center"/>
    </xf>
    <xf numFmtId="165" fontId="6" fillId="0" borderId="0" xfId="1" applyNumberFormat="1" applyFont="1" applyAlignment="1">
      <alignment horizontal="center"/>
    </xf>
    <xf numFmtId="3" fontId="0" fillId="11" borderId="0" xfId="0" applyNumberFormat="1" applyFill="1" applyAlignment="1">
      <alignment horizontal="center"/>
    </xf>
    <xf numFmtId="166" fontId="0" fillId="0" borderId="0" xfId="0" applyNumberFormat="1"/>
    <xf numFmtId="165" fontId="3" fillId="0" borderId="0" xfId="1" applyNumberFormat="1" applyFont="1"/>
    <xf numFmtId="165" fontId="3" fillId="0" borderId="0" xfId="0" applyNumberFormat="1" applyFont="1"/>
    <xf numFmtId="9" fontId="0" fillId="11" borderId="0" xfId="0" applyNumberFormat="1" applyFill="1"/>
    <xf numFmtId="43" fontId="0" fillId="0" borderId="0" xfId="1" applyFont="1" applyFill="1"/>
    <xf numFmtId="10" fontId="0" fillId="0" borderId="0" xfId="0" applyNumberFormat="1"/>
    <xf numFmtId="0" fontId="13" fillId="12" borderId="2" xfId="0" applyFont="1" applyFill="1" applyBorder="1" applyAlignment="1">
      <alignment horizontal="left" vertical="center" wrapText="1" readingOrder="1"/>
    </xf>
    <xf numFmtId="3" fontId="13" fillId="12" borderId="2" xfId="0" applyNumberFormat="1" applyFont="1" applyFill="1" applyBorder="1" applyAlignment="1">
      <alignment vertical="center" wrapText="1" readingOrder="1"/>
    </xf>
    <xf numFmtId="0" fontId="14" fillId="0" borderId="0" xfId="0" applyFont="1"/>
    <xf numFmtId="0" fontId="15" fillId="13" borderId="2" xfId="0" applyFont="1" applyFill="1" applyBorder="1" applyAlignment="1">
      <alignment horizontal="left" vertical="center" wrapText="1" readingOrder="1"/>
    </xf>
    <xf numFmtId="3" fontId="15" fillId="13" borderId="2" xfId="0" applyNumberFormat="1" applyFont="1" applyFill="1" applyBorder="1" applyAlignment="1">
      <alignment vertical="center" wrapText="1" readingOrder="1"/>
    </xf>
    <xf numFmtId="0" fontId="16" fillId="14" borderId="2" xfId="0" applyFont="1" applyFill="1" applyBorder="1" applyAlignment="1">
      <alignment horizontal="left" vertical="center" wrapText="1" readingOrder="1"/>
    </xf>
    <xf numFmtId="3" fontId="15" fillId="14" borderId="2" xfId="0" applyNumberFormat="1" applyFont="1" applyFill="1" applyBorder="1" applyAlignment="1">
      <alignment vertical="top" wrapText="1" readingOrder="1"/>
    </xf>
    <xf numFmtId="3" fontId="15" fillId="13" borderId="2" xfId="0" applyNumberFormat="1" applyFont="1" applyFill="1" applyBorder="1" applyAlignment="1">
      <alignment vertical="top" wrapText="1" readingOrder="1"/>
    </xf>
    <xf numFmtId="0" fontId="16" fillId="14" borderId="2" xfId="0" applyFont="1" applyFill="1" applyBorder="1" applyAlignment="1">
      <alignment horizontal="left" wrapText="1" readingOrder="1"/>
    </xf>
    <xf numFmtId="0" fontId="15" fillId="2" borderId="2" xfId="0" applyFont="1" applyFill="1" applyBorder="1" applyAlignment="1">
      <alignment wrapText="1" readingOrder="1"/>
    </xf>
    <xf numFmtId="0" fontId="15" fillId="13" borderId="2" xfId="0" applyFont="1" applyFill="1" applyBorder="1" applyAlignment="1">
      <alignment horizontal="left" wrapText="1" readingOrder="1"/>
    </xf>
    <xf numFmtId="3" fontId="15" fillId="14" borderId="2" xfId="0" applyNumberFormat="1" applyFont="1" applyFill="1" applyBorder="1" applyAlignment="1">
      <alignment wrapText="1" readingOrder="1"/>
    </xf>
    <xf numFmtId="0" fontId="16" fillId="13" borderId="2" xfId="0" applyFont="1" applyFill="1" applyBorder="1" applyAlignment="1">
      <alignment horizontal="left" wrapText="1" readingOrder="1"/>
    </xf>
    <xf numFmtId="3" fontId="15" fillId="13" borderId="2" xfId="0" applyNumberFormat="1" applyFont="1" applyFill="1" applyBorder="1" applyAlignment="1">
      <alignment wrapText="1" readingOrder="1"/>
    </xf>
    <xf numFmtId="2" fontId="15" fillId="13" borderId="2" xfId="0" applyNumberFormat="1" applyFont="1" applyFill="1" applyBorder="1" applyAlignment="1">
      <alignment wrapText="1" readingOrder="1"/>
    </xf>
    <xf numFmtId="0" fontId="16" fillId="0" borderId="2" xfId="0" applyFont="1" applyBorder="1" applyAlignment="1">
      <alignment horizontal="left" readingOrder="1"/>
    </xf>
    <xf numFmtId="2" fontId="14" fillId="0" borderId="2" xfId="0" applyNumberFormat="1" applyFont="1" applyBorder="1"/>
    <xf numFmtId="0" fontId="14" fillId="0" borderId="2" xfId="0" applyFont="1" applyBorder="1"/>
    <xf numFmtId="3" fontId="14" fillId="0" borderId="2" xfId="0" applyNumberFormat="1" applyFont="1" applyBorder="1"/>
    <xf numFmtId="0" fontId="16" fillId="13" borderId="2" xfId="0" applyFont="1" applyFill="1" applyBorder="1" applyAlignment="1">
      <alignment wrapText="1" readingOrder="1"/>
    </xf>
    <xf numFmtId="0" fontId="14" fillId="2" borderId="2" xfId="0" applyFont="1" applyFill="1" applyBorder="1"/>
    <xf numFmtId="0" fontId="17" fillId="2" borderId="2" xfId="0" applyFont="1" applyFill="1" applyBorder="1"/>
    <xf numFmtId="3" fontId="14" fillId="2" borderId="2" xfId="0" applyNumberFormat="1" applyFont="1" applyFill="1" applyBorder="1"/>
    <xf numFmtId="43" fontId="14" fillId="0" borderId="2" xfId="0" applyNumberFormat="1" applyFont="1" applyBorder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2F23-FB47-451B-929E-A96F39CAF16B}">
  <dimension ref="A1:J14"/>
  <sheetViews>
    <sheetView tabSelected="1" zoomScaleNormal="100" workbookViewId="0">
      <selection activeCell="P12" sqref="P12"/>
    </sheetView>
  </sheetViews>
  <sheetFormatPr defaultRowHeight="14.5"/>
  <cols>
    <col min="1" max="1" width="30.453125" bestFit="1" customWidth="1"/>
    <col min="2" max="2" width="13.81640625" bestFit="1" customWidth="1"/>
    <col min="3" max="3" width="14.54296875" customWidth="1"/>
    <col min="4" max="4" width="10.1796875" customWidth="1"/>
    <col min="5" max="5" width="10.453125" customWidth="1"/>
    <col min="6" max="6" width="16" bestFit="1" customWidth="1"/>
    <col min="7" max="7" width="14.81640625" customWidth="1"/>
    <col min="8" max="8" width="16" customWidth="1"/>
    <col min="9" max="9" width="11.90625" customWidth="1"/>
    <col min="10" max="10" width="10.0898437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95</v>
      </c>
      <c r="H1" t="s">
        <v>96</v>
      </c>
      <c r="I1" t="s">
        <v>97</v>
      </c>
      <c r="J1" t="s">
        <v>56</v>
      </c>
    </row>
    <row r="2" spans="1:10">
      <c r="B2" s="40"/>
      <c r="C2" s="37"/>
      <c r="D2" s="37"/>
      <c r="E2" s="37"/>
      <c r="F2" s="2" t="e">
        <f t="shared" ref="F2" si="0">B2/C2</f>
        <v>#DIV/0!</v>
      </c>
      <c r="G2" s="1" t="e">
        <f>+F2*E2</f>
        <v>#DIV/0!</v>
      </c>
      <c r="H2" s="1" t="e">
        <f t="shared" ref="H2" si="1">+G2/2</f>
        <v>#DIV/0!</v>
      </c>
      <c r="I2" s="19">
        <f>((B2+D2)/2)*E2</f>
        <v>0</v>
      </c>
      <c r="J2" s="38"/>
    </row>
    <row r="3" spans="1:10">
      <c r="B3" s="39"/>
      <c r="C3" s="37"/>
      <c r="D3" s="37"/>
      <c r="E3" s="37"/>
      <c r="F3" s="2" t="e">
        <f t="shared" ref="F3:F8" si="2">B3/C3</f>
        <v>#DIV/0!</v>
      </c>
      <c r="G3" s="1" t="e">
        <f>+F3*E3</f>
        <v>#DIV/0!</v>
      </c>
      <c r="H3" s="1" t="e">
        <f t="shared" ref="H3:H8" si="3">+G3/2</f>
        <v>#DIV/0!</v>
      </c>
      <c r="I3" s="19">
        <f>((B3+D3)/2)*E3</f>
        <v>0</v>
      </c>
      <c r="J3" s="38"/>
    </row>
    <row r="4" spans="1:10">
      <c r="B4" s="39"/>
      <c r="C4" s="37"/>
      <c r="D4" s="37"/>
      <c r="E4" s="37"/>
      <c r="F4" s="2" t="e">
        <f t="shared" si="2"/>
        <v>#DIV/0!</v>
      </c>
      <c r="G4" s="1" t="e">
        <f t="shared" ref="G4:G9" si="4">+F4*E4</f>
        <v>#DIV/0!</v>
      </c>
      <c r="H4" s="1" t="e">
        <f t="shared" si="3"/>
        <v>#DIV/0!</v>
      </c>
      <c r="I4" s="19">
        <f t="shared" ref="I4:I9" si="5">((B4+D4)/2)*E4</f>
        <v>0</v>
      </c>
      <c r="J4" s="38"/>
    </row>
    <row r="5" spans="1:10">
      <c r="B5" s="39"/>
      <c r="C5" s="37"/>
      <c r="D5" s="37"/>
      <c r="E5" s="37"/>
      <c r="F5" s="2" t="e">
        <f t="shared" si="2"/>
        <v>#DIV/0!</v>
      </c>
      <c r="G5" s="1" t="e">
        <f t="shared" si="4"/>
        <v>#DIV/0!</v>
      </c>
      <c r="H5" s="1" t="e">
        <f t="shared" si="3"/>
        <v>#DIV/0!</v>
      </c>
      <c r="I5" s="19">
        <f t="shared" si="5"/>
        <v>0</v>
      </c>
      <c r="J5" s="38"/>
    </row>
    <row r="6" spans="1:10">
      <c r="B6" s="39"/>
      <c r="C6" s="37"/>
      <c r="D6" s="37"/>
      <c r="E6" s="37"/>
      <c r="F6" s="2" t="e">
        <f t="shared" si="2"/>
        <v>#DIV/0!</v>
      </c>
      <c r="G6" s="1" t="e">
        <f t="shared" si="4"/>
        <v>#DIV/0!</v>
      </c>
      <c r="H6" s="1" t="e">
        <f t="shared" si="3"/>
        <v>#DIV/0!</v>
      </c>
      <c r="I6" s="19">
        <f t="shared" si="5"/>
        <v>0</v>
      </c>
      <c r="J6" s="38"/>
    </row>
    <row r="7" spans="1:10">
      <c r="B7" s="39"/>
      <c r="C7" s="37"/>
      <c r="D7" s="37"/>
      <c r="E7" s="37"/>
      <c r="F7" s="2" t="e">
        <f t="shared" si="2"/>
        <v>#DIV/0!</v>
      </c>
      <c r="G7" s="1" t="e">
        <f t="shared" si="4"/>
        <v>#DIV/0!</v>
      </c>
      <c r="H7" s="1" t="e">
        <f t="shared" si="3"/>
        <v>#DIV/0!</v>
      </c>
      <c r="I7" s="19">
        <f t="shared" si="5"/>
        <v>0</v>
      </c>
      <c r="J7" s="38"/>
    </row>
    <row r="8" spans="1:10">
      <c r="B8" s="39"/>
      <c r="C8" s="37"/>
      <c r="D8" s="37"/>
      <c r="E8" s="37"/>
      <c r="F8" s="2" t="e">
        <f t="shared" si="2"/>
        <v>#DIV/0!</v>
      </c>
      <c r="G8" s="1" t="e">
        <f t="shared" si="4"/>
        <v>#DIV/0!</v>
      </c>
      <c r="H8" s="1" t="e">
        <f t="shared" si="3"/>
        <v>#DIV/0!</v>
      </c>
      <c r="I8" s="19">
        <f t="shared" si="5"/>
        <v>0</v>
      </c>
      <c r="J8" s="38"/>
    </row>
    <row r="9" spans="1:10">
      <c r="B9" s="40"/>
      <c r="C9" s="37"/>
      <c r="D9" s="37"/>
      <c r="E9" s="37"/>
      <c r="F9" s="2" t="e">
        <f>B9/C9</f>
        <v>#DIV/0!</v>
      </c>
      <c r="G9" s="1" t="e">
        <f t="shared" si="4"/>
        <v>#DIV/0!</v>
      </c>
      <c r="H9" s="1" t="e">
        <f>+G9/2</f>
        <v>#DIV/0!</v>
      </c>
      <c r="I9" s="19">
        <f t="shared" si="5"/>
        <v>0</v>
      </c>
      <c r="J9" s="39"/>
    </row>
    <row r="10" spans="1:10">
      <c r="B10" s="51"/>
      <c r="C10" s="17"/>
      <c r="D10" s="17"/>
      <c r="E10" s="17"/>
      <c r="F10" s="2"/>
      <c r="G10" s="1"/>
      <c r="H10" s="1"/>
      <c r="I10" s="19"/>
      <c r="J10" s="38"/>
    </row>
    <row r="11" spans="1:10">
      <c r="A11" s="27" t="s">
        <v>43</v>
      </c>
      <c r="B11" s="28"/>
      <c r="C11" s="28"/>
      <c r="D11" s="28"/>
      <c r="E11" s="28"/>
      <c r="F11" s="28"/>
      <c r="G11" s="29" t="e">
        <f>SUM(G2:G10)</f>
        <v>#DIV/0!</v>
      </c>
      <c r="H11" s="32" t="e">
        <f>+G11/2</f>
        <v>#DIV/0!</v>
      </c>
      <c r="I11" s="30">
        <f>SUM(I2:I10)</f>
        <v>0</v>
      </c>
      <c r="J11" s="31">
        <f>SUM(J2:J10)</f>
        <v>0</v>
      </c>
    </row>
    <row r="12" spans="1:10">
      <c r="A12" t="s">
        <v>22</v>
      </c>
      <c r="H12" t="s">
        <v>54</v>
      </c>
      <c r="I12" s="35">
        <f>B14*I11</f>
        <v>0</v>
      </c>
      <c r="J12" s="20">
        <f>J11</f>
        <v>0</v>
      </c>
    </row>
    <row r="13" spans="1:10">
      <c r="H13" t="s">
        <v>55</v>
      </c>
      <c r="I13" s="34">
        <f>I12/2</f>
        <v>0</v>
      </c>
      <c r="J13" s="33">
        <f>J11/2</f>
        <v>0</v>
      </c>
    </row>
    <row r="14" spans="1:10">
      <c r="A14" t="s">
        <v>53</v>
      </c>
      <c r="B14" s="52">
        <f>ต้นทุนและผลตอบแทนของผักผสมผสาน!N29</f>
        <v>0</v>
      </c>
      <c r="C14" t="s">
        <v>54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34C4-A23C-4B96-8603-E6FAC1661948}">
  <dimension ref="A1:P45"/>
  <sheetViews>
    <sheetView zoomScale="130" zoomScaleNormal="130" workbookViewId="0"/>
  </sheetViews>
  <sheetFormatPr defaultRowHeight="14.5"/>
  <cols>
    <col min="1" max="1" width="27.54296875" customWidth="1"/>
    <col min="2" max="2" width="11.54296875" bestFit="1" customWidth="1"/>
    <col min="3" max="4" width="15" bestFit="1" customWidth="1"/>
    <col min="6" max="6" width="10.36328125" bestFit="1" customWidth="1"/>
    <col min="7" max="7" width="12.1796875" customWidth="1"/>
    <col min="8" max="8" width="10.453125" style="17" bestFit="1" customWidth="1"/>
  </cols>
  <sheetData>
    <row r="1" spans="1:16">
      <c r="D1" t="s">
        <v>11</v>
      </c>
    </row>
    <row r="2" spans="1:16">
      <c r="A2" s="16" t="s">
        <v>0</v>
      </c>
      <c r="B2" s="16" t="s">
        <v>6</v>
      </c>
      <c r="C2" s="16" t="s">
        <v>7</v>
      </c>
      <c r="D2" s="16" t="s">
        <v>8</v>
      </c>
      <c r="E2" s="16" t="s">
        <v>29</v>
      </c>
      <c r="G2" s="16" t="s">
        <v>31</v>
      </c>
      <c r="H2" s="37"/>
      <c r="I2" s="7" t="s">
        <v>32</v>
      </c>
    </row>
    <row r="3" spans="1:16">
      <c r="A3" s="9" t="s">
        <v>10</v>
      </c>
      <c r="B3" s="21">
        <f>SUM(B4:B17)</f>
        <v>0</v>
      </c>
      <c r="C3" s="21">
        <f>SUM(C4:C18)</f>
        <v>0</v>
      </c>
      <c r="D3" s="22">
        <f>SUM(B3:C3)</f>
        <v>0</v>
      </c>
      <c r="E3" s="10" t="e">
        <f>D3/$D$24%</f>
        <v>#DIV/0!</v>
      </c>
      <c r="G3" s="17" t="s">
        <v>108</v>
      </c>
      <c r="H3" s="37"/>
      <c r="I3" t="s">
        <v>109</v>
      </c>
      <c r="L3" t="s">
        <v>62</v>
      </c>
      <c r="M3" s="38"/>
      <c r="N3" t="s">
        <v>52</v>
      </c>
    </row>
    <row r="4" spans="1:16">
      <c r="A4" s="15" t="s">
        <v>12</v>
      </c>
      <c r="B4" s="23"/>
      <c r="C4" s="23"/>
      <c r="D4" s="23"/>
      <c r="E4" s="8"/>
      <c r="G4" t="s">
        <v>33</v>
      </c>
      <c r="H4" s="37"/>
      <c r="I4" t="s">
        <v>34</v>
      </c>
      <c r="L4" t="s">
        <v>63</v>
      </c>
      <c r="M4" s="38"/>
      <c r="N4" t="s">
        <v>52</v>
      </c>
    </row>
    <row r="5" spans="1:16">
      <c r="A5" t="s">
        <v>13</v>
      </c>
      <c r="B5" s="20"/>
      <c r="C5" s="19">
        <f>156*H2</f>
        <v>0</v>
      </c>
      <c r="D5" s="19">
        <f>B5+C5</f>
        <v>0</v>
      </c>
      <c r="E5" s="8" t="e">
        <f>D5/$D$24%</f>
        <v>#DIV/0!</v>
      </c>
    </row>
    <row r="6" spans="1:16">
      <c r="A6" t="s">
        <v>42</v>
      </c>
      <c r="B6" s="20">
        <f>J11*H2</f>
        <v>0</v>
      </c>
      <c r="C6" s="19"/>
      <c r="D6" s="19">
        <f t="shared" ref="D6:D18" si="0">B6+C6</f>
        <v>0</v>
      </c>
      <c r="E6" s="8" t="e">
        <f>D6/$D$24%</f>
        <v>#DIV/0!</v>
      </c>
      <c r="G6" s="18" t="s">
        <v>36</v>
      </c>
      <c r="H6" t="s">
        <v>37</v>
      </c>
      <c r="I6" t="s">
        <v>39</v>
      </c>
      <c r="J6" t="s">
        <v>9</v>
      </c>
      <c r="L6" s="18" t="s">
        <v>58</v>
      </c>
    </row>
    <row r="7" spans="1:16">
      <c r="A7" t="s">
        <v>40</v>
      </c>
      <c r="B7" s="20"/>
      <c r="C7" s="19">
        <f>J16*H2</f>
        <v>0</v>
      </c>
      <c r="D7" s="19">
        <f t="shared" si="0"/>
        <v>0</v>
      </c>
      <c r="E7" s="8" t="e">
        <f>D7/$D$24%</f>
        <v>#DIV/0!</v>
      </c>
      <c r="G7" t="s">
        <v>67</v>
      </c>
      <c r="H7" s="37"/>
      <c r="I7" s="38"/>
      <c r="J7" s="38"/>
      <c r="L7" t="s">
        <v>59</v>
      </c>
      <c r="M7" s="38"/>
      <c r="N7" t="s">
        <v>52</v>
      </c>
    </row>
    <row r="8" spans="1:16">
      <c r="A8" t="s">
        <v>14</v>
      </c>
      <c r="B8" s="20"/>
      <c r="C8" s="19"/>
      <c r="D8" s="19"/>
      <c r="E8" s="8"/>
      <c r="G8" t="s">
        <v>68</v>
      </c>
      <c r="H8" s="37"/>
      <c r="I8" s="38"/>
      <c r="J8" s="38"/>
      <c r="L8" t="s">
        <v>60</v>
      </c>
      <c r="M8" s="3"/>
      <c r="N8" t="s">
        <v>9</v>
      </c>
    </row>
    <row r="9" spans="1:16">
      <c r="A9" t="s">
        <v>44</v>
      </c>
      <c r="B9" s="20"/>
      <c r="C9" s="19">
        <f>M8*H2</f>
        <v>0</v>
      </c>
      <c r="D9" s="19">
        <f t="shared" si="0"/>
        <v>0</v>
      </c>
      <c r="E9" s="8" t="e">
        <f>D9/$D$24%</f>
        <v>#DIV/0!</v>
      </c>
      <c r="G9" t="s">
        <v>69</v>
      </c>
      <c r="H9" s="37"/>
      <c r="I9" s="38"/>
      <c r="J9" s="38"/>
    </row>
    <row r="10" spans="1:16">
      <c r="A10" t="s">
        <v>15</v>
      </c>
      <c r="B10" s="19"/>
      <c r="C10" s="19"/>
      <c r="D10" s="19"/>
      <c r="E10" s="8"/>
      <c r="G10" t="s">
        <v>70</v>
      </c>
      <c r="H10" s="37"/>
      <c r="I10" s="38"/>
      <c r="J10" s="38"/>
    </row>
    <row r="11" spans="1:16">
      <c r="A11" t="s">
        <v>16</v>
      </c>
      <c r="B11" s="20"/>
      <c r="C11" s="20">
        <f>H29/2</f>
        <v>0</v>
      </c>
      <c r="D11" s="19">
        <f t="shared" ref="D11" si="1">B11+C11</f>
        <v>0</v>
      </c>
      <c r="E11" s="8" t="e">
        <f>D11/$D$24%</f>
        <v>#DIV/0!</v>
      </c>
      <c r="G11" t="s">
        <v>43</v>
      </c>
      <c r="J11">
        <f>SUM(J7:J10)</f>
        <v>0</v>
      </c>
      <c r="L11" s="36" t="s">
        <v>64</v>
      </c>
    </row>
    <row r="12" spans="1:16">
      <c r="A12" t="s">
        <v>17</v>
      </c>
      <c r="B12" s="20"/>
      <c r="D12" s="19"/>
      <c r="E12" s="8"/>
      <c r="L12" t="s">
        <v>99</v>
      </c>
      <c r="M12" s="38"/>
      <c r="N12" t="s">
        <v>65</v>
      </c>
    </row>
    <row r="13" spans="1:16">
      <c r="A13" t="s">
        <v>91</v>
      </c>
      <c r="B13" s="20">
        <f>K33</f>
        <v>0</v>
      </c>
      <c r="C13" s="20"/>
      <c r="D13" s="19">
        <f t="shared" si="0"/>
        <v>0</v>
      </c>
      <c r="E13" s="8" t="e">
        <f t="shared" ref="E13:E24" si="2">D13/$D$24%</f>
        <v>#DIV/0!</v>
      </c>
      <c r="G13" s="18" t="s">
        <v>38</v>
      </c>
      <c r="H13" t="s">
        <v>37</v>
      </c>
      <c r="I13" t="s">
        <v>39</v>
      </c>
      <c r="J13" t="s">
        <v>9</v>
      </c>
      <c r="L13" t="s">
        <v>100</v>
      </c>
      <c r="M13" s="38"/>
      <c r="N13" t="s">
        <v>65</v>
      </c>
    </row>
    <row r="14" spans="1:16">
      <c r="A14" t="s">
        <v>92</v>
      </c>
      <c r="B14" s="20">
        <f>K32</f>
        <v>0</v>
      </c>
      <c r="C14" s="20"/>
      <c r="D14" s="19">
        <f t="shared" si="0"/>
        <v>0</v>
      </c>
      <c r="E14" s="8" t="e">
        <f t="shared" si="2"/>
        <v>#DIV/0!</v>
      </c>
      <c r="G14" s="43" t="s">
        <v>71</v>
      </c>
      <c r="H14"/>
      <c r="L14" t="s">
        <v>101</v>
      </c>
      <c r="M14" s="38"/>
      <c r="N14" t="s">
        <v>65</v>
      </c>
    </row>
    <row r="15" spans="1:16">
      <c r="A15" t="s">
        <v>93</v>
      </c>
      <c r="B15" s="20">
        <f>K34</f>
        <v>0</v>
      </c>
      <c r="C15" s="20"/>
      <c r="D15" s="19">
        <f t="shared" si="0"/>
        <v>0</v>
      </c>
      <c r="E15" s="8" t="e">
        <f t="shared" si="2"/>
        <v>#DIV/0!</v>
      </c>
      <c r="G15" s="43" t="s">
        <v>72</v>
      </c>
      <c r="H15"/>
      <c r="L15" t="s">
        <v>102</v>
      </c>
      <c r="M15" s="38"/>
      <c r="N15" t="s">
        <v>65</v>
      </c>
    </row>
    <row r="16" spans="1:16">
      <c r="A16" t="s">
        <v>98</v>
      </c>
      <c r="B16" s="20">
        <f>H45</f>
        <v>0</v>
      </c>
      <c r="C16" s="20"/>
      <c r="D16" s="19">
        <f>B16+C16</f>
        <v>0</v>
      </c>
      <c r="E16" s="8" t="e">
        <f t="shared" si="2"/>
        <v>#DIV/0!</v>
      </c>
      <c r="G16" t="s">
        <v>94</v>
      </c>
      <c r="H16" s="37"/>
      <c r="I16" s="3"/>
      <c r="L16" t="s">
        <v>105</v>
      </c>
      <c r="M16" s="38"/>
      <c r="N16" t="s">
        <v>66</v>
      </c>
      <c r="O16" t="s">
        <v>110</v>
      </c>
      <c r="P16" s="50"/>
    </row>
    <row r="17" spans="1:16">
      <c r="A17" t="s">
        <v>103</v>
      </c>
      <c r="B17" s="20">
        <f>มูลค่าสินทรัพย์ถาวร!J13</f>
        <v>0</v>
      </c>
      <c r="C17" s="20"/>
      <c r="D17" s="19">
        <f>B17+C17</f>
        <v>0</v>
      </c>
      <c r="E17" s="8" t="e">
        <f t="shared" si="2"/>
        <v>#DIV/0!</v>
      </c>
      <c r="G17" t="s">
        <v>41</v>
      </c>
      <c r="H17" s="17">
        <f>H16*I16</f>
        <v>0</v>
      </c>
      <c r="L17" t="s">
        <v>106</v>
      </c>
      <c r="M17" s="38"/>
      <c r="N17" t="s">
        <v>66</v>
      </c>
      <c r="O17" t="s">
        <v>110</v>
      </c>
      <c r="P17" s="50"/>
    </row>
    <row r="18" spans="1:16">
      <c r="A18" t="s">
        <v>104</v>
      </c>
      <c r="B18" s="20"/>
      <c r="C18" s="20">
        <f>B3*N28</f>
        <v>0</v>
      </c>
      <c r="D18" s="19">
        <f t="shared" si="0"/>
        <v>0</v>
      </c>
      <c r="E18" s="8" t="e">
        <f t="shared" si="2"/>
        <v>#DIV/0!</v>
      </c>
      <c r="L18" t="s">
        <v>107</v>
      </c>
      <c r="M18" s="38">
        <f>M16*P16+M17*P17</f>
        <v>0</v>
      </c>
      <c r="N18" t="s">
        <v>66</v>
      </c>
    </row>
    <row r="19" spans="1:16">
      <c r="A19" s="3" t="s">
        <v>18</v>
      </c>
      <c r="B19" s="24">
        <f>SUM(B20:B23)</f>
        <v>0</v>
      </c>
      <c r="C19" s="24" t="e">
        <f>SUM(C20:C23)</f>
        <v>#DIV/0!</v>
      </c>
      <c r="D19" s="25" t="e">
        <f>SUM(B19:C19)</f>
        <v>#DIV/0!</v>
      </c>
      <c r="E19" s="11" t="e">
        <f t="shared" si="2"/>
        <v>#DIV/0!</v>
      </c>
    </row>
    <row r="20" spans="1:16">
      <c r="A20" t="s">
        <v>61</v>
      </c>
      <c r="B20" s="20">
        <f>M3*H2</f>
        <v>0</v>
      </c>
      <c r="C20" s="20"/>
      <c r="D20" s="19">
        <f>B20+C20</f>
        <v>0</v>
      </c>
      <c r="E20" s="8" t="e">
        <f t="shared" si="2"/>
        <v>#DIV/0!</v>
      </c>
      <c r="G20" s="18" t="s">
        <v>16</v>
      </c>
    </row>
    <row r="21" spans="1:16">
      <c r="A21" t="s">
        <v>19</v>
      </c>
      <c r="B21" s="20">
        <v>0</v>
      </c>
      <c r="C21" s="20"/>
      <c r="D21" s="19">
        <f t="shared" ref="D21:D23" si="3">B21+C21</f>
        <v>0</v>
      </c>
      <c r="E21" s="8" t="e">
        <f t="shared" si="2"/>
        <v>#DIV/0!</v>
      </c>
      <c r="G21" t="s">
        <v>73</v>
      </c>
      <c r="H21" s="37" t="s">
        <v>74</v>
      </c>
      <c r="I21" t="s">
        <v>45</v>
      </c>
      <c r="J21" t="s">
        <v>75</v>
      </c>
      <c r="K21" t="s">
        <v>46</v>
      </c>
    </row>
    <row r="22" spans="1:16">
      <c r="A22" t="s">
        <v>20</v>
      </c>
      <c r="B22" s="20"/>
      <c r="C22" s="48" t="e">
        <f>มูลค่าสินทรัพย์ถาวร!H11</f>
        <v>#DIV/0!</v>
      </c>
      <c r="D22" s="19" t="e">
        <f t="shared" si="3"/>
        <v>#DIV/0!</v>
      </c>
      <c r="E22" s="8" t="e">
        <f t="shared" si="2"/>
        <v>#DIV/0!</v>
      </c>
      <c r="G22" t="s">
        <v>76</v>
      </c>
      <c r="H22" s="37"/>
      <c r="I22" s="37"/>
      <c r="J22" s="37"/>
      <c r="K22" s="17">
        <f>H22*I22*J22/8</f>
        <v>0</v>
      </c>
    </row>
    <row r="23" spans="1:16">
      <c r="A23" t="s">
        <v>21</v>
      </c>
      <c r="B23" s="19"/>
      <c r="C23" s="49">
        <f>+มูลค่าสินทรัพย์ถาวร!I13</f>
        <v>0</v>
      </c>
      <c r="D23" s="19">
        <f t="shared" si="3"/>
        <v>0</v>
      </c>
      <c r="E23" s="8" t="e">
        <f t="shared" si="2"/>
        <v>#DIV/0!</v>
      </c>
      <c r="G23" t="s">
        <v>77</v>
      </c>
      <c r="H23" s="37"/>
      <c r="I23" s="37"/>
      <c r="J23" s="37"/>
      <c r="K23" s="17">
        <f t="shared" ref="K23:K27" si="4">H23*I23*J23/8</f>
        <v>0</v>
      </c>
    </row>
    <row r="24" spans="1:16">
      <c r="A24" s="12" t="s">
        <v>23</v>
      </c>
      <c r="B24" s="26">
        <f>+B3+B19</f>
        <v>0</v>
      </c>
      <c r="C24" s="26" t="e">
        <f>+C3+C19</f>
        <v>#DIV/0!</v>
      </c>
      <c r="D24" s="26" t="e">
        <f>+D3+D19</f>
        <v>#DIV/0!</v>
      </c>
      <c r="E24" s="13" t="e">
        <f t="shared" si="2"/>
        <v>#DIV/0!</v>
      </c>
      <c r="G24" t="s">
        <v>78</v>
      </c>
      <c r="H24" s="37"/>
      <c r="I24" s="37"/>
      <c r="J24" s="37"/>
      <c r="K24" s="17">
        <f t="shared" si="4"/>
        <v>0</v>
      </c>
    </row>
    <row r="25" spans="1:16">
      <c r="A25" t="s">
        <v>24</v>
      </c>
      <c r="B25" s="20">
        <f>M13*P16*M16+M13*P17*M17</f>
        <v>0</v>
      </c>
      <c r="C25" s="19">
        <f>M14*P16*M16+M14*P17*M17</f>
        <v>0</v>
      </c>
      <c r="D25" s="47">
        <f>B25+C25</f>
        <v>0</v>
      </c>
      <c r="G25" t="s">
        <v>79</v>
      </c>
      <c r="H25" s="37"/>
      <c r="I25" s="41"/>
      <c r="J25" s="37"/>
      <c r="K25" s="44">
        <f t="shared" si="4"/>
        <v>0</v>
      </c>
      <c r="M25" s="17"/>
      <c r="N25" s="17"/>
    </row>
    <row r="26" spans="1:16">
      <c r="A26" t="s">
        <v>35</v>
      </c>
      <c r="B26" s="20"/>
      <c r="C26" s="19"/>
      <c r="G26" t="s">
        <v>57</v>
      </c>
      <c r="H26" s="37"/>
      <c r="I26" s="37"/>
      <c r="J26" s="37"/>
      <c r="K26" s="17">
        <f t="shared" si="4"/>
        <v>0</v>
      </c>
    </row>
    <row r="27" spans="1:16">
      <c r="A27" t="s">
        <v>25</v>
      </c>
      <c r="B27" s="20">
        <f>SUM(B25:B26)</f>
        <v>0</v>
      </c>
      <c r="C27" s="20">
        <f>SUM(C25:C26)</f>
        <v>0</v>
      </c>
      <c r="D27" s="47">
        <f>B27+C27</f>
        <v>0</v>
      </c>
      <c r="G27" t="s">
        <v>80</v>
      </c>
      <c r="H27" s="37"/>
      <c r="I27" s="37"/>
      <c r="J27" s="41"/>
      <c r="K27" s="17">
        <f t="shared" si="4"/>
        <v>0</v>
      </c>
      <c r="M27" t="s">
        <v>53</v>
      </c>
    </row>
    <row r="28" spans="1:16">
      <c r="A28" s="14" t="s">
        <v>26</v>
      </c>
      <c r="B28" s="14"/>
      <c r="C28" s="14" t="s">
        <v>11</v>
      </c>
      <c r="D28" s="14" t="s">
        <v>9</v>
      </c>
      <c r="F28" s="2"/>
      <c r="G28" t="s">
        <v>47</v>
      </c>
      <c r="H28" s="37"/>
      <c r="I28" t="s">
        <v>48</v>
      </c>
      <c r="M28" t="s">
        <v>89</v>
      </c>
      <c r="N28" s="42"/>
      <c r="O28" t="s">
        <v>54</v>
      </c>
    </row>
    <row r="29" spans="1:16">
      <c r="A29" t="s">
        <v>27</v>
      </c>
      <c r="C29" s="2">
        <f>+D27-B24</f>
        <v>0</v>
      </c>
      <c r="D29" s="1">
        <f>+C29/10</f>
        <v>0</v>
      </c>
      <c r="G29" s="7" t="s">
        <v>43</v>
      </c>
      <c r="H29" s="45">
        <f>H28*K27</f>
        <v>0</v>
      </c>
      <c r="I29" s="7" t="s">
        <v>49</v>
      </c>
      <c r="M29" t="s">
        <v>90</v>
      </c>
      <c r="N29" s="50"/>
      <c r="O29" t="s">
        <v>54</v>
      </c>
    </row>
    <row r="30" spans="1:16">
      <c r="A30" t="s">
        <v>28</v>
      </c>
      <c r="C30" s="2">
        <f>+D27-D3</f>
        <v>0</v>
      </c>
      <c r="D30" s="1">
        <f>+C30/10</f>
        <v>0</v>
      </c>
    </row>
    <row r="31" spans="1:16">
      <c r="A31" s="4" t="s">
        <v>30</v>
      </c>
      <c r="B31" s="4"/>
      <c r="C31" s="5" t="e">
        <f>+D27-D24</f>
        <v>#DIV/0!</v>
      </c>
      <c r="D31" s="6" t="e">
        <f>+C31/10</f>
        <v>#DIV/0!</v>
      </c>
      <c r="G31" s="18" t="s">
        <v>50</v>
      </c>
      <c r="H31" s="17" t="s">
        <v>74</v>
      </c>
      <c r="I31" t="s">
        <v>45</v>
      </c>
      <c r="J31" t="s">
        <v>81</v>
      </c>
      <c r="K31" t="s">
        <v>82</v>
      </c>
    </row>
    <row r="32" spans="1:16">
      <c r="C32" s="2"/>
      <c r="G32" t="s">
        <v>76</v>
      </c>
      <c r="H32" s="37"/>
      <c r="I32" s="38"/>
      <c r="J32" s="38"/>
      <c r="K32">
        <f>H32*I32*J32</f>
        <v>0</v>
      </c>
    </row>
    <row r="33" spans="7:11">
      <c r="G33" t="s">
        <v>77</v>
      </c>
      <c r="H33" s="37"/>
      <c r="I33" s="38"/>
      <c r="J33" s="38"/>
      <c r="K33">
        <f t="shared" ref="K33:K34" si="5">H33*I33*J33</f>
        <v>0</v>
      </c>
    </row>
    <row r="34" spans="7:11">
      <c r="G34" t="s">
        <v>78</v>
      </c>
      <c r="H34" s="37"/>
      <c r="I34" s="38"/>
      <c r="J34" s="38"/>
      <c r="K34">
        <f t="shared" si="5"/>
        <v>0</v>
      </c>
    </row>
    <row r="35" spans="7:11">
      <c r="G35" t="s">
        <v>43</v>
      </c>
      <c r="K35">
        <f>SUM(K32:K34)</f>
        <v>0</v>
      </c>
    </row>
    <row r="37" spans="7:11">
      <c r="G37" s="18" t="s">
        <v>51</v>
      </c>
    </row>
    <row r="38" spans="7:11">
      <c r="H38" s="37"/>
      <c r="I38" t="s">
        <v>52</v>
      </c>
    </row>
    <row r="40" spans="7:11">
      <c r="G40" s="18" t="s">
        <v>83</v>
      </c>
    </row>
    <row r="41" spans="7:11">
      <c r="G41" t="s">
        <v>84</v>
      </c>
      <c r="H41" s="46"/>
      <c r="I41" t="s">
        <v>85</v>
      </c>
    </row>
    <row r="42" spans="7:11">
      <c r="G42" t="s">
        <v>86</v>
      </c>
      <c r="H42" s="37"/>
      <c r="I42" t="s">
        <v>87</v>
      </c>
    </row>
    <row r="43" spans="7:11">
      <c r="G43" t="s">
        <v>88</v>
      </c>
      <c r="H43" s="37"/>
      <c r="I43" t="s">
        <v>87</v>
      </c>
    </row>
    <row r="44" spans="7:11">
      <c r="G44" t="s">
        <v>43</v>
      </c>
      <c r="H44" s="37"/>
      <c r="I44" t="s">
        <v>87</v>
      </c>
    </row>
    <row r="45" spans="7:11">
      <c r="H45" s="37"/>
      <c r="I4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B022-682A-4302-AC96-055EB887403E}">
  <dimension ref="A1:E32"/>
  <sheetViews>
    <sheetView workbookViewId="0">
      <selection activeCell="E1" sqref="E1:E1048576"/>
    </sheetView>
  </sheetViews>
  <sheetFormatPr defaultRowHeight="14.5"/>
  <cols>
    <col min="1" max="1" width="27.54296875" customWidth="1"/>
    <col min="2" max="2" width="11.54296875" bestFit="1" customWidth="1"/>
    <col min="3" max="4" width="15" bestFit="1" customWidth="1"/>
    <col min="5" max="5" width="10.36328125" bestFit="1" customWidth="1"/>
  </cols>
  <sheetData>
    <row r="1" spans="1:4">
      <c r="D1" t="s">
        <v>9</v>
      </c>
    </row>
    <row r="2" spans="1:4">
      <c r="A2" s="16" t="s">
        <v>0</v>
      </c>
      <c r="B2" s="16" t="s">
        <v>6</v>
      </c>
      <c r="C2" s="16" t="s">
        <v>7</v>
      </c>
      <c r="D2" s="16" t="s">
        <v>8</v>
      </c>
    </row>
    <row r="3" spans="1:4">
      <c r="A3" s="9" t="s">
        <v>10</v>
      </c>
      <c r="B3" s="21" t="e">
        <f>ต้นทุนและผลตอบแทนของผักผสมผสาน!B3/ต้นทุนและผลตอบแทนของผักผสมผสาน!$H$2</f>
        <v>#DIV/0!</v>
      </c>
      <c r="C3" s="21" t="e">
        <f>ต้นทุนและผลตอบแทนของผักผสมผสาน!C3/ต้นทุนและผลตอบแทนของผักผสมผสาน!$H$2</f>
        <v>#DIV/0!</v>
      </c>
      <c r="D3" s="21" t="e">
        <f>ต้นทุนและผลตอบแทนของผักผสมผสาน!D3/ต้นทุนและผลตอบแทนของผักผสมผสาน!$H$2</f>
        <v>#DIV/0!</v>
      </c>
    </row>
    <row r="4" spans="1:4">
      <c r="A4" s="15" t="s">
        <v>12</v>
      </c>
      <c r="B4" s="21" t="e">
        <f>ต้นทุนและผลตอบแทนของผักผสมผสาน!B4/ต้นทุนและผลตอบแทนของผักผสมผสาน!$H$2</f>
        <v>#DIV/0!</v>
      </c>
      <c r="C4" s="21" t="e">
        <f>ต้นทุนและผลตอบแทนของผักผสมผสาน!C4/ต้นทุนและผลตอบแทนของผักผสมผสาน!$H$2</f>
        <v>#DIV/0!</v>
      </c>
      <c r="D4" s="21" t="e">
        <f>ต้นทุนและผลตอบแทนของผักผสมผสาน!D4/ต้นทุนและผลตอบแทนของผักผสมผสาน!$H$2</f>
        <v>#DIV/0!</v>
      </c>
    </row>
    <row r="5" spans="1:4">
      <c r="A5" t="s">
        <v>13</v>
      </c>
      <c r="B5" s="21" t="e">
        <f>ต้นทุนและผลตอบแทนของผักผสมผสาน!B5/ต้นทุนและผลตอบแทนของผักผสมผสาน!$H$2</f>
        <v>#DIV/0!</v>
      </c>
      <c r="C5" s="21" t="e">
        <f>ต้นทุนและผลตอบแทนของผักผสมผสาน!C5/ต้นทุนและผลตอบแทนของผักผสมผสาน!$H$2</f>
        <v>#DIV/0!</v>
      </c>
      <c r="D5" s="21" t="e">
        <f>ต้นทุนและผลตอบแทนของผักผสมผสาน!D5/ต้นทุนและผลตอบแทนของผักผสมผสาน!$H$2</f>
        <v>#DIV/0!</v>
      </c>
    </row>
    <row r="6" spans="1:4">
      <c r="A6" t="s">
        <v>42</v>
      </c>
      <c r="B6" s="21" t="e">
        <f>ต้นทุนและผลตอบแทนของผักผสมผสาน!B6/ต้นทุนและผลตอบแทนของผักผสมผสาน!$H$2</f>
        <v>#DIV/0!</v>
      </c>
      <c r="C6" s="21" t="e">
        <f>ต้นทุนและผลตอบแทนของผักผสมผสาน!C6/ต้นทุนและผลตอบแทนของผักผสมผสาน!$H$2</f>
        <v>#DIV/0!</v>
      </c>
      <c r="D6" s="21" t="e">
        <f>ต้นทุนและผลตอบแทนของผักผสมผสาน!D6/ต้นทุนและผลตอบแทนของผักผสมผสาน!$H$2</f>
        <v>#DIV/0!</v>
      </c>
    </row>
    <row r="7" spans="1:4">
      <c r="A7" t="s">
        <v>40</v>
      </c>
      <c r="B7" s="21" t="e">
        <f>ต้นทุนและผลตอบแทนของผักผสมผสาน!B7/ต้นทุนและผลตอบแทนของผักผสมผสาน!$H$2</f>
        <v>#DIV/0!</v>
      </c>
      <c r="C7" s="21" t="e">
        <f>ต้นทุนและผลตอบแทนของผักผสมผสาน!C7/ต้นทุนและผลตอบแทนของผักผสมผสาน!$H$2</f>
        <v>#DIV/0!</v>
      </c>
      <c r="D7" s="21" t="e">
        <f>ต้นทุนและผลตอบแทนของผักผสมผสาน!D7/ต้นทุนและผลตอบแทนของผักผสมผสาน!$H$2</f>
        <v>#DIV/0!</v>
      </c>
    </row>
    <row r="8" spans="1:4">
      <c r="A8" t="s">
        <v>14</v>
      </c>
      <c r="B8" s="21" t="e">
        <f>ต้นทุนและผลตอบแทนของผักผสมผสาน!B8/ต้นทุนและผลตอบแทนของผักผสมผสาน!$H$2</f>
        <v>#DIV/0!</v>
      </c>
      <c r="C8" s="21" t="e">
        <f>ต้นทุนและผลตอบแทนของผักผสมผสาน!C8/ต้นทุนและผลตอบแทนของผักผสมผสาน!$H$2</f>
        <v>#DIV/0!</v>
      </c>
      <c r="D8" s="21" t="e">
        <f>ต้นทุนและผลตอบแทนของผักผสมผสาน!D8/ต้นทุนและผลตอบแทนของผักผสมผสาน!$H$2</f>
        <v>#DIV/0!</v>
      </c>
    </row>
    <row r="9" spans="1:4">
      <c r="A9" t="s">
        <v>44</v>
      </c>
      <c r="B9" s="21" t="e">
        <f>ต้นทุนและผลตอบแทนของผักผสมผสาน!B9/ต้นทุนและผลตอบแทนของผักผสมผสาน!$H$2</f>
        <v>#DIV/0!</v>
      </c>
      <c r="C9" s="21" t="e">
        <f>ต้นทุนและผลตอบแทนของผักผสมผสาน!C9/ต้นทุนและผลตอบแทนของผักผสมผสาน!$H$2</f>
        <v>#DIV/0!</v>
      </c>
      <c r="D9" s="21" t="e">
        <f>ต้นทุนและผลตอบแทนของผักผสมผสาน!D9/ต้นทุนและผลตอบแทนของผักผสมผสาน!$H$2</f>
        <v>#DIV/0!</v>
      </c>
    </row>
    <row r="10" spans="1:4">
      <c r="A10" t="s">
        <v>15</v>
      </c>
      <c r="B10" s="21" t="e">
        <f>ต้นทุนและผลตอบแทนของผักผสมผสาน!B10/ต้นทุนและผลตอบแทนของผักผสมผสาน!$H$2</f>
        <v>#DIV/0!</v>
      </c>
      <c r="C10" s="21" t="e">
        <f>ต้นทุนและผลตอบแทนของผักผสมผสาน!C10/ต้นทุนและผลตอบแทนของผักผสมผสาน!$H$2</f>
        <v>#DIV/0!</v>
      </c>
      <c r="D10" s="21" t="e">
        <f>ต้นทุนและผลตอบแทนของผักผสมผสาน!D10/ต้นทุนและผลตอบแทนของผักผสมผสาน!$H$2</f>
        <v>#DIV/0!</v>
      </c>
    </row>
    <row r="11" spans="1:4">
      <c r="A11" t="s">
        <v>16</v>
      </c>
      <c r="B11" s="21" t="e">
        <f>ต้นทุนและผลตอบแทนของผักผสมผสาน!B11/ต้นทุนและผลตอบแทนของผักผสมผสาน!$H$2</f>
        <v>#DIV/0!</v>
      </c>
      <c r="C11" s="21" t="e">
        <f>ต้นทุนและผลตอบแทนของผักผสมผสาน!C11/ต้นทุนและผลตอบแทนของผักผสมผสาน!$H$2</f>
        <v>#DIV/0!</v>
      </c>
      <c r="D11" s="21" t="e">
        <f>ต้นทุนและผลตอบแทนของผักผสมผสาน!D11/ต้นทุนและผลตอบแทนของผักผสมผสาน!$H$2</f>
        <v>#DIV/0!</v>
      </c>
    </row>
    <row r="12" spans="1:4">
      <c r="A12" t="s">
        <v>17</v>
      </c>
      <c r="B12" s="21" t="e">
        <f>ต้นทุนและผลตอบแทนของผักผสมผสาน!B12/ต้นทุนและผลตอบแทนของผักผสมผสาน!$H$2</f>
        <v>#DIV/0!</v>
      </c>
      <c r="C12" s="21" t="e">
        <f>ต้นทุนและผลตอบแทนของผักผสมผสาน!C12/ต้นทุนและผลตอบแทนของผักผสมผสาน!$H$2</f>
        <v>#DIV/0!</v>
      </c>
      <c r="D12" s="21" t="e">
        <f>ต้นทุนและผลตอบแทนของผักผสมผสาน!D12/ต้นทุนและผลตอบแทนของผักผสมผสาน!$H$2</f>
        <v>#DIV/0!</v>
      </c>
    </row>
    <row r="13" spans="1:4">
      <c r="A13" t="s">
        <v>91</v>
      </c>
      <c r="B13" s="21" t="e">
        <f>ต้นทุนและผลตอบแทนของผักผสมผสาน!B13/ต้นทุนและผลตอบแทนของผักผสมผสาน!$H$2</f>
        <v>#DIV/0!</v>
      </c>
      <c r="C13" s="21" t="e">
        <f>ต้นทุนและผลตอบแทนของผักผสมผสาน!C13/ต้นทุนและผลตอบแทนของผักผสมผสาน!$H$2</f>
        <v>#DIV/0!</v>
      </c>
      <c r="D13" s="21" t="e">
        <f>ต้นทุนและผลตอบแทนของผักผสมผสาน!D13/ต้นทุนและผลตอบแทนของผักผสมผสาน!$H$2</f>
        <v>#DIV/0!</v>
      </c>
    </row>
    <row r="14" spans="1:4">
      <c r="A14" t="s">
        <v>92</v>
      </c>
      <c r="B14" s="21" t="e">
        <f>ต้นทุนและผลตอบแทนของผักผสมผสาน!B14/ต้นทุนและผลตอบแทนของผักผสมผสาน!$H$2</f>
        <v>#DIV/0!</v>
      </c>
      <c r="C14" s="21" t="e">
        <f>ต้นทุนและผลตอบแทนของผักผสมผสาน!C14/ต้นทุนและผลตอบแทนของผักผสมผสาน!$H$2</f>
        <v>#DIV/0!</v>
      </c>
      <c r="D14" s="21" t="e">
        <f>ต้นทุนและผลตอบแทนของผักผสมผสาน!D14/ต้นทุนและผลตอบแทนของผักผสมผสาน!$H$2</f>
        <v>#DIV/0!</v>
      </c>
    </row>
    <row r="15" spans="1:4">
      <c r="A15" t="s">
        <v>93</v>
      </c>
      <c r="B15" s="21" t="e">
        <f>ต้นทุนและผลตอบแทนของผักผสมผสาน!B15/ต้นทุนและผลตอบแทนของผักผสมผสาน!$H$2</f>
        <v>#DIV/0!</v>
      </c>
      <c r="C15" s="21" t="e">
        <f>ต้นทุนและผลตอบแทนของผักผสมผสาน!C15/ต้นทุนและผลตอบแทนของผักผสมผสาน!$H$2</f>
        <v>#DIV/0!</v>
      </c>
      <c r="D15" s="21" t="e">
        <f>ต้นทุนและผลตอบแทนของผักผสมผสาน!D15/ต้นทุนและผลตอบแทนของผักผสมผสาน!$H$2</f>
        <v>#DIV/0!</v>
      </c>
    </row>
    <row r="16" spans="1:4">
      <c r="A16" t="s">
        <v>98</v>
      </c>
      <c r="B16" s="21" t="e">
        <f>ต้นทุนและผลตอบแทนของผักผสมผสาน!B16/ต้นทุนและผลตอบแทนของผักผสมผสาน!$H$2</f>
        <v>#DIV/0!</v>
      </c>
      <c r="C16" s="21" t="e">
        <f>ต้นทุนและผลตอบแทนของผักผสมผสาน!C16/ต้นทุนและผลตอบแทนของผักผสมผสาน!$H$2</f>
        <v>#DIV/0!</v>
      </c>
      <c r="D16" s="21" t="e">
        <f>ต้นทุนและผลตอบแทนของผักผสมผสาน!D16/ต้นทุนและผลตอบแทนของผักผสมผสาน!$H$2</f>
        <v>#DIV/0!</v>
      </c>
    </row>
    <row r="17" spans="1:5">
      <c r="A17" t="s">
        <v>103</v>
      </c>
      <c r="B17" s="21" t="e">
        <f>ต้นทุนและผลตอบแทนของผักผสมผสาน!B17/ต้นทุนและผลตอบแทนของผักผสมผสาน!$H$2</f>
        <v>#DIV/0!</v>
      </c>
      <c r="C17" s="21" t="e">
        <f>ต้นทุนและผลตอบแทนของผักผสมผสาน!C17/ต้นทุนและผลตอบแทนของผักผสมผสาน!$H$2</f>
        <v>#DIV/0!</v>
      </c>
      <c r="D17" s="21" t="e">
        <f>ต้นทุนและผลตอบแทนของผักผสมผสาน!D17/ต้นทุนและผลตอบแทนของผักผสมผสาน!$H$2</f>
        <v>#DIV/0!</v>
      </c>
    </row>
    <row r="18" spans="1:5">
      <c r="A18" t="s">
        <v>104</v>
      </c>
      <c r="B18" s="21" t="e">
        <f>ต้นทุนและผลตอบแทนของผักผสมผสาน!B18/ต้นทุนและผลตอบแทนของผักผสมผสาน!$H$2</f>
        <v>#DIV/0!</v>
      </c>
      <c r="C18" s="21" t="e">
        <f>ต้นทุนและผลตอบแทนของผักผสมผสาน!C18/ต้นทุนและผลตอบแทนของผักผสมผสาน!$H$2</f>
        <v>#DIV/0!</v>
      </c>
      <c r="D18" s="21" t="e">
        <f>ต้นทุนและผลตอบแทนของผักผสมผสาน!D18/ต้นทุนและผลตอบแทนของผักผสมผสาน!$H$2</f>
        <v>#DIV/0!</v>
      </c>
    </row>
    <row r="19" spans="1:5">
      <c r="A19" s="3" t="s">
        <v>18</v>
      </c>
      <c r="B19" s="21" t="e">
        <f>ต้นทุนและผลตอบแทนของผักผสมผสาน!B19/ต้นทุนและผลตอบแทนของผักผสมผสาน!$H$2</f>
        <v>#DIV/0!</v>
      </c>
      <c r="C19" s="21" t="e">
        <f>ต้นทุนและผลตอบแทนของผักผสมผสาน!C19/ต้นทุนและผลตอบแทนของผักผสมผสาน!$H$2</f>
        <v>#DIV/0!</v>
      </c>
      <c r="D19" s="21" t="e">
        <f>ต้นทุนและผลตอบแทนของผักผสมผสาน!D19/ต้นทุนและผลตอบแทนของผักผสมผสาน!$H$2</f>
        <v>#DIV/0!</v>
      </c>
    </row>
    <row r="20" spans="1:5">
      <c r="A20" t="s">
        <v>61</v>
      </c>
      <c r="B20" s="21" t="e">
        <f>ต้นทุนและผลตอบแทนของผักผสมผสาน!B20/ต้นทุนและผลตอบแทนของผักผสมผสาน!$H$2</f>
        <v>#DIV/0!</v>
      </c>
      <c r="C20" s="21" t="e">
        <f>ต้นทุนและผลตอบแทนของผักผสมผสาน!C20/ต้นทุนและผลตอบแทนของผักผสมผสาน!$H$2</f>
        <v>#DIV/0!</v>
      </c>
      <c r="D20" s="21" t="e">
        <f>ต้นทุนและผลตอบแทนของผักผสมผสาน!D20/ต้นทุนและผลตอบแทนของผักผสมผสาน!$H$2</f>
        <v>#DIV/0!</v>
      </c>
    </row>
    <row r="21" spans="1:5">
      <c r="A21" t="s">
        <v>19</v>
      </c>
      <c r="B21" s="21" t="e">
        <f>ต้นทุนและผลตอบแทนของผักผสมผสาน!B21/ต้นทุนและผลตอบแทนของผักผสมผสาน!$H$2</f>
        <v>#DIV/0!</v>
      </c>
      <c r="C21" s="21" t="e">
        <f>ต้นทุนและผลตอบแทนของผักผสมผสาน!C21/ต้นทุนและผลตอบแทนของผักผสมผสาน!$H$2</f>
        <v>#DIV/0!</v>
      </c>
      <c r="D21" s="21" t="e">
        <f>ต้นทุนและผลตอบแทนของผักผสมผสาน!D21/ต้นทุนและผลตอบแทนของผักผสมผสาน!$H$2</f>
        <v>#DIV/0!</v>
      </c>
    </row>
    <row r="22" spans="1:5">
      <c r="A22" t="s">
        <v>20</v>
      </c>
      <c r="B22" s="21" t="e">
        <f>ต้นทุนและผลตอบแทนของผักผสมผสาน!B22/ต้นทุนและผลตอบแทนของผักผสมผสาน!$H$2</f>
        <v>#DIV/0!</v>
      </c>
      <c r="C22" s="21" t="e">
        <f>ต้นทุนและผลตอบแทนของผักผสมผสาน!C22/ต้นทุนและผลตอบแทนของผักผสมผสาน!$H$2</f>
        <v>#DIV/0!</v>
      </c>
      <c r="D22" s="21" t="e">
        <f>ต้นทุนและผลตอบแทนของผักผสมผสาน!D22/ต้นทุนและผลตอบแทนของผักผสมผสาน!$H$2</f>
        <v>#DIV/0!</v>
      </c>
    </row>
    <row r="23" spans="1:5">
      <c r="A23" t="s">
        <v>21</v>
      </c>
      <c r="B23" s="21" t="e">
        <f>ต้นทุนและผลตอบแทนของผักผสมผสาน!B23/ต้นทุนและผลตอบแทนของผักผสมผสาน!$H$2</f>
        <v>#DIV/0!</v>
      </c>
      <c r="C23" s="21" t="e">
        <f>ต้นทุนและผลตอบแทนของผักผสมผสาน!C23/ต้นทุนและผลตอบแทนของผักผสมผสาน!$H$2</f>
        <v>#DIV/0!</v>
      </c>
      <c r="D23" s="21" t="e">
        <f>ต้นทุนและผลตอบแทนของผักผสมผสาน!D23/ต้นทุนและผลตอบแทนของผักผสมผสาน!$H$2</f>
        <v>#DIV/0!</v>
      </c>
    </row>
    <row r="24" spans="1:5">
      <c r="A24" s="12" t="s">
        <v>23</v>
      </c>
      <c r="B24" s="21" t="e">
        <f>ต้นทุนและผลตอบแทนของผักผสมผสาน!B24/ต้นทุนและผลตอบแทนของผักผสมผสาน!$H$2</f>
        <v>#DIV/0!</v>
      </c>
      <c r="C24" s="21" t="e">
        <f>ต้นทุนและผลตอบแทนของผักผสมผสาน!C24/ต้นทุนและผลตอบแทนของผักผสมผสาน!$H$2</f>
        <v>#DIV/0!</v>
      </c>
      <c r="D24" s="21" t="e">
        <f>ต้นทุนและผลตอบแทนของผักผสมผสาน!D24/ต้นทุนและผลตอบแทนของผักผสมผสาน!$H$2</f>
        <v>#DIV/0!</v>
      </c>
    </row>
    <row r="25" spans="1:5">
      <c r="A25" t="s">
        <v>24</v>
      </c>
      <c r="B25" s="21" t="e">
        <f>ต้นทุนและผลตอบแทนของผักผสมผสาน!B25/ต้นทุนและผลตอบแทนของผักผสมผสาน!$H$2</f>
        <v>#DIV/0!</v>
      </c>
      <c r="C25" s="21" t="e">
        <f>ต้นทุนและผลตอบแทนของผักผสมผสาน!C25/ต้นทุนและผลตอบแทนของผักผสมผสาน!$H$2</f>
        <v>#DIV/0!</v>
      </c>
      <c r="D25" s="21" t="e">
        <f>ต้นทุนและผลตอบแทนของผักผสมผสาน!D25/ต้นทุนและผลตอบแทนของผักผสมผสาน!$H$2</f>
        <v>#DIV/0!</v>
      </c>
    </row>
    <row r="26" spans="1:5">
      <c r="A26" t="s">
        <v>35</v>
      </c>
      <c r="B26" s="21" t="e">
        <f>ต้นทุนและผลตอบแทนของผักผสมผสาน!B26/ต้นทุนและผลตอบแทนของผักผสมผสาน!$H$2</f>
        <v>#DIV/0!</v>
      </c>
      <c r="C26" s="21" t="e">
        <f>ต้นทุนและผลตอบแทนของผักผสมผสาน!C26/ต้นทุนและผลตอบแทนของผักผสมผสาน!$H$2</f>
        <v>#DIV/0!</v>
      </c>
      <c r="D26" s="21" t="e">
        <f>ต้นทุนและผลตอบแทนของผักผสมผสาน!D26/ต้นทุนและผลตอบแทนของผักผสมผสาน!$H$2</f>
        <v>#DIV/0!</v>
      </c>
    </row>
    <row r="27" spans="1:5">
      <c r="A27" t="s">
        <v>25</v>
      </c>
      <c r="B27" s="21" t="e">
        <f>ต้นทุนและผลตอบแทนของผักผสมผสาน!B27/ต้นทุนและผลตอบแทนของผักผสมผสาน!$H$2</f>
        <v>#DIV/0!</v>
      </c>
      <c r="C27" s="21" t="e">
        <f>ต้นทุนและผลตอบแทนของผักผสมผสาน!C27/ต้นทุนและผลตอบแทนของผักผสมผสาน!$H$2</f>
        <v>#DIV/0!</v>
      </c>
      <c r="D27" s="21" t="e">
        <f>ต้นทุนและผลตอบแทนของผักผสมผสาน!D27/ต้นทุนและผลตอบแทนของผักผสมผสาน!$H$2</f>
        <v>#DIV/0!</v>
      </c>
    </row>
    <row r="28" spans="1:5">
      <c r="A28" s="14" t="s">
        <v>26</v>
      </c>
      <c r="B28" s="14"/>
      <c r="C28" s="21"/>
      <c r="D28" s="14"/>
      <c r="E28" s="2"/>
    </row>
    <row r="29" spans="1:5">
      <c r="A29" t="s">
        <v>27</v>
      </c>
      <c r="C29" s="21" t="e">
        <f>ต้นทุนและผลตอบแทนของผักผสมผสาน!C29/ต้นทุนและผลตอบแทนของผักผสมผสาน!$H$2</f>
        <v>#DIV/0!</v>
      </c>
      <c r="D29" s="1"/>
    </row>
    <row r="30" spans="1:5">
      <c r="A30" t="s">
        <v>28</v>
      </c>
      <c r="C30" s="21" t="e">
        <f>ต้นทุนและผลตอบแทนของผักผสมผสาน!C30/ต้นทุนและผลตอบแทนของผักผสมผสาน!$H$2</f>
        <v>#DIV/0!</v>
      </c>
      <c r="D30" s="1"/>
    </row>
    <row r="31" spans="1:5">
      <c r="A31" s="4" t="s">
        <v>30</v>
      </c>
      <c r="B31" s="4"/>
      <c r="C31" s="21" t="e">
        <f>ต้นทุนและผลตอบแทนของผักผสมผสาน!C31/ต้นทุนและผลตอบแทนของผักผสมผสาน!$H$2</f>
        <v>#DIV/0!</v>
      </c>
      <c r="D31" s="6"/>
    </row>
    <row r="32" spans="1:5">
      <c r="C3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C6F8-A0CC-4473-9CCC-FAE0CEE8326F}">
  <dimension ref="A1:C23"/>
  <sheetViews>
    <sheetView workbookViewId="0">
      <selection activeCell="B22" sqref="B22"/>
    </sheetView>
  </sheetViews>
  <sheetFormatPr defaultColWidth="74.81640625" defaultRowHeight="27"/>
  <cols>
    <col min="1" max="1" width="99.54296875" style="55" customWidth="1"/>
    <col min="2" max="16384" width="74.81640625" style="55"/>
  </cols>
  <sheetData>
    <row r="1" spans="1:3">
      <c r="A1" s="53" t="s">
        <v>112</v>
      </c>
      <c r="B1" s="54" t="e">
        <f>ต้นทุนผลตอบแทนต่อไร่!D3</f>
        <v>#DIV/0!</v>
      </c>
    </row>
    <row r="2" spans="1:3">
      <c r="A2" s="56" t="s">
        <v>113</v>
      </c>
      <c r="B2" s="57" t="e">
        <f>ต้นทุนผลตอบแทนต่อไร่!D19</f>
        <v>#DIV/0!</v>
      </c>
    </row>
    <row r="3" spans="1:3">
      <c r="A3" s="58" t="s">
        <v>114</v>
      </c>
      <c r="B3" s="59" t="e">
        <f>B1+B2</f>
        <v>#DIV/0!</v>
      </c>
    </row>
    <row r="4" spans="1:3">
      <c r="A4" s="56" t="s">
        <v>115</v>
      </c>
      <c r="B4" s="60" t="e">
        <f>ต้นทุนผลตอบแทนต่อไร่!B24</f>
        <v>#DIV/0!</v>
      </c>
    </row>
    <row r="5" spans="1:3">
      <c r="A5" s="61" t="s">
        <v>116</v>
      </c>
      <c r="B5" s="62"/>
      <c r="C5" s="55" t="s">
        <v>117</v>
      </c>
    </row>
    <row r="6" spans="1:3">
      <c r="A6" s="63" t="s">
        <v>118</v>
      </c>
      <c r="B6" s="62"/>
      <c r="C6" s="55" t="s">
        <v>117</v>
      </c>
    </row>
    <row r="7" spans="1:3">
      <c r="A7" s="61" t="s">
        <v>119</v>
      </c>
      <c r="B7" s="64">
        <f>B5*B6</f>
        <v>0</v>
      </c>
    </row>
    <row r="8" spans="1:3">
      <c r="A8" s="65" t="s">
        <v>120</v>
      </c>
      <c r="B8" s="66" t="e">
        <f>B7-B1</f>
        <v>#DIV/0!</v>
      </c>
    </row>
    <row r="9" spans="1:3">
      <c r="A9" s="61" t="s">
        <v>121</v>
      </c>
      <c r="B9" s="64" t="e">
        <f>B7-B3</f>
        <v>#DIV/0!</v>
      </c>
    </row>
    <row r="10" spans="1:3">
      <c r="A10" s="65" t="s">
        <v>122</v>
      </c>
      <c r="B10" s="67" t="e">
        <f>B7/B3</f>
        <v>#DIV/0!</v>
      </c>
    </row>
    <row r="11" spans="1:3">
      <c r="A11" s="68" t="s">
        <v>123</v>
      </c>
      <c r="B11" s="69" t="e">
        <f>B9/B1</f>
        <v>#DIV/0!</v>
      </c>
    </row>
    <row r="12" spans="1:3">
      <c r="A12" s="65" t="s">
        <v>124</v>
      </c>
      <c r="B12" s="70">
        <f>ต้นทุนและผลตอบแทนของผักผสมผสาน!K22+ต้นทุนและผลตอบแทนของผักผสมผสาน!K23+ต้นทุนและผลตอบแทนของผักผสมผสาน!K24+ต้นทุนและผลตอบแทนของผักผสมผสาน!K25+ต้นทุนและผลตอบแทนของผักผสมผสาน!K26+ต้นทุนและผลตอบแทนของผักผสมผสาน!K27</f>
        <v>0</v>
      </c>
    </row>
    <row r="13" spans="1:3">
      <c r="A13" s="65" t="s">
        <v>125</v>
      </c>
      <c r="B13" s="71" t="e">
        <f>B8/B12</f>
        <v>#DIV/0!</v>
      </c>
    </row>
    <row r="14" spans="1:3" ht="54">
      <c r="A14" s="72" t="s">
        <v>126</v>
      </c>
      <c r="B14" s="71">
        <f>400*B12</f>
        <v>0</v>
      </c>
    </row>
    <row r="15" spans="1:3">
      <c r="A15" s="65" t="s">
        <v>127</v>
      </c>
      <c r="B15" s="71" t="e">
        <f>B14/B6</f>
        <v>#DIV/0!</v>
      </c>
    </row>
    <row r="16" spans="1:3">
      <c r="A16" s="70" t="s">
        <v>128</v>
      </c>
      <c r="B16" s="73"/>
      <c r="C16" s="55" t="s">
        <v>117</v>
      </c>
    </row>
    <row r="17" spans="1:3">
      <c r="A17" s="70" t="s">
        <v>129</v>
      </c>
      <c r="B17" s="70" t="e">
        <f>B5/B16</f>
        <v>#DIV/0!</v>
      </c>
    </row>
    <row r="18" spans="1:3">
      <c r="A18" s="70" t="s">
        <v>130</v>
      </c>
      <c r="B18" s="74"/>
      <c r="C18" s="55" t="s">
        <v>117</v>
      </c>
    </row>
    <row r="19" spans="1:3">
      <c r="A19" s="70" t="s">
        <v>131</v>
      </c>
      <c r="B19" s="70" t="e">
        <f>B5/B18</f>
        <v>#DIV/0!</v>
      </c>
    </row>
    <row r="20" spans="1:3">
      <c r="A20" s="70" t="s">
        <v>132</v>
      </c>
      <c r="B20" s="75"/>
      <c r="C20" s="55" t="s">
        <v>117</v>
      </c>
    </row>
    <row r="21" spans="1:3">
      <c r="A21" s="70" t="s">
        <v>134</v>
      </c>
      <c r="B21" s="71"/>
    </row>
    <row r="22" spans="1:3">
      <c r="A22" s="70" t="s">
        <v>135</v>
      </c>
      <c r="B22" s="75"/>
      <c r="C22" s="55" t="s">
        <v>117</v>
      </c>
    </row>
    <row r="23" spans="1:3">
      <c r="A23" s="70" t="s">
        <v>133</v>
      </c>
      <c r="B23" s="76" t="e">
        <f>B8*ต้นทุนและผลตอบแทนของผักผสมผสาน!H4/B22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มูลค่าสินทรัพย์ถาวร</vt:lpstr>
      <vt:lpstr>ต้นทุนและผลตอบแทนของผักผสมผสาน</vt:lpstr>
      <vt:lpstr>ต้นทุนผลตอบแทนต่อไร่</vt:lpstr>
      <vt:lpstr>ตัวชี้วัด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kulapa kuldilok</dc:creator>
  <cp:lastModifiedBy>Suwanna Sayruamyat</cp:lastModifiedBy>
  <dcterms:created xsi:type="dcterms:W3CDTF">2023-09-04T02:27:12Z</dcterms:created>
  <dcterms:modified xsi:type="dcterms:W3CDTF">2024-09-19T03:28:25Z</dcterms:modified>
</cp:coreProperties>
</file>